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 (Reax Engineering)\06 Jobs\20-0773 - Liberty WMP\10 Writeups and Reports\Internal\2020-01-29 Attachments\Attachment 5 Table 07\"/>
    </mc:Choice>
  </mc:AlternateContent>
  <xr:revisionPtr revIDLastSave="0" documentId="13_ncr:1_{6F6BEB0C-86A4-4B81-9BC8-B3472490C3E5}" xr6:coauthVersionLast="45" xr6:coauthVersionMax="45" xr10:uidLastSave="{00000000-0000-0000-0000-000000000000}"/>
  <bookViews>
    <workbookView xWindow="0" yWindow="390" windowWidth="28800" windowHeight="14760" activeTab="1" xr2:uid="{16EFF088-5CEA-4E35-BA90-C70D5F90C873}"/>
  </bookViews>
  <sheets>
    <sheet name="Live" sheetId="1" r:id="rId1"/>
    <sheet name="Dea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2" l="1"/>
  <c r="G7" i="2" s="1"/>
  <c r="F18" i="1"/>
  <c r="E18" i="1"/>
  <c r="G18" i="1"/>
  <c r="J18" i="1"/>
  <c r="I18" i="1"/>
  <c r="H18" i="1"/>
  <c r="K17" i="2"/>
  <c r="J17" i="2"/>
  <c r="G17" i="2"/>
  <c r="F17" i="2"/>
  <c r="I17" i="2"/>
  <c r="H17" i="2"/>
  <c r="F7" i="2"/>
  <c r="J7" i="2"/>
  <c r="I7" i="2"/>
  <c r="H7" i="2"/>
  <c r="L8" i="1" l="1"/>
  <c r="G8" i="1"/>
  <c r="F8" i="1"/>
  <c r="E8" i="1"/>
  <c r="B8" i="1"/>
  <c r="I6" i="1"/>
  <c r="H6" i="1"/>
  <c r="G6" i="1"/>
  <c r="K5" i="1"/>
  <c r="K8" i="1" s="1"/>
  <c r="J5" i="1"/>
  <c r="J8" i="1" s="1"/>
  <c r="I5" i="1"/>
  <c r="H5" i="1"/>
  <c r="G5" i="1"/>
  <c r="J4" i="1"/>
  <c r="I4" i="1"/>
  <c r="H4" i="1"/>
  <c r="H8" i="1" l="1"/>
  <c r="I8" i="1"/>
</calcChain>
</file>

<file path=xl/sharedStrings.xml><?xml version="1.0" encoding="utf-8"?>
<sst xmlns="http://schemas.openxmlformats.org/spreadsheetml/2006/main" count="56" uniqueCount="17">
  <si>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</si>
  <si>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</si>
  <si>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</si>
  <si>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</si>
  <si>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</si>
  <si>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</si>
  <si>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</si>
  <si>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</si>
  <si>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</si>
  <si>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</si>
  <si>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</si>
  <si>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</si>
  <si>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5-year average</t>
  </si>
  <si>
    <t>Live - Tahoe Donner</t>
  </si>
  <si>
    <t>Live - Lake Tahoe Basin</t>
  </si>
  <si>
    <t>Dead - Tahoe NF</t>
  </si>
  <si>
    <t>Dead - Stampede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</si>
</sst>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9E8E7-E3AE-4698-B836-C8CE46C54012}">
  <dimension ref="A1:M18"/>
  <sheetViews>
    <sheetView workbookViewId="0">
      <selection activeCell="J21" sqref="J21"/>
    </sheetView>
  </sheetViews>
  <sheetFormatPr defaultRowHeight="15" x14ac:dyDescent="0.25"/>
  <sheetData>
    <row r="1" spans="1:13" ht="15.75" thickBot="1" x14ac:dyDescent="0.3">
      <c r="A1" s="1"/>
      <c r="B1" s="16" t="s">
        <v>13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 thickBot="1" x14ac:dyDescent="0.3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ht="15.75" thickBot="1" x14ac:dyDescent="0.3">
      <c r="A3" s="3">
        <v>2015</v>
      </c>
      <c r="B3" s="4"/>
      <c r="C3" s="5"/>
      <c r="D3" s="5"/>
      <c r="E3" s="5">
        <v>98</v>
      </c>
      <c r="F3" s="5"/>
      <c r="G3" s="5">
        <v>94</v>
      </c>
      <c r="H3" s="5"/>
      <c r="I3" s="5"/>
      <c r="J3" s="5"/>
      <c r="K3" s="5"/>
      <c r="L3" s="5"/>
      <c r="M3" s="6"/>
    </row>
    <row r="4" spans="1:13" ht="15.75" thickBot="1" x14ac:dyDescent="0.3">
      <c r="A4" s="3">
        <v>2016</v>
      </c>
      <c r="B4" s="7"/>
      <c r="C4" s="8"/>
      <c r="D4" s="8"/>
      <c r="E4" s="8"/>
      <c r="F4" s="8"/>
      <c r="G4" s="8">
        <v>108</v>
      </c>
      <c r="H4" s="8">
        <f>AVERAGE(202, 195)</f>
        <v>198.5</v>
      </c>
      <c r="I4" s="8">
        <f>AVERAGE(146)</f>
        <v>146</v>
      </c>
      <c r="J4" s="8">
        <f>120</f>
        <v>120</v>
      </c>
      <c r="K4" s="8">
        <v>97</v>
      </c>
      <c r="L4" s="8"/>
      <c r="M4" s="9"/>
    </row>
    <row r="5" spans="1:13" ht="15.75" thickBot="1" x14ac:dyDescent="0.3">
      <c r="A5" s="3">
        <v>2017</v>
      </c>
      <c r="B5" s="7"/>
      <c r="C5" s="8"/>
      <c r="D5" s="8"/>
      <c r="E5" s="8"/>
      <c r="F5" s="8"/>
      <c r="G5" s="8">
        <f>AVERAGE(104, 105)</f>
        <v>104.5</v>
      </c>
      <c r="H5" s="8">
        <f>AVERAGE(213, 127)</f>
        <v>170</v>
      </c>
      <c r="I5" s="8">
        <f>AVERAGE(119, 176)</f>
        <v>147.5</v>
      </c>
      <c r="J5" s="8">
        <f>AVERAGE(104, 110)</f>
        <v>107</v>
      </c>
      <c r="K5" s="8">
        <f>AVERAGE(88,97)</f>
        <v>92.5</v>
      </c>
      <c r="L5" s="8"/>
      <c r="M5" s="9"/>
    </row>
    <row r="6" spans="1:13" ht="15.75" thickBot="1" x14ac:dyDescent="0.3">
      <c r="A6" s="3">
        <v>2018</v>
      </c>
      <c r="B6" s="7">
        <v>91</v>
      </c>
      <c r="C6" s="8"/>
      <c r="D6" s="8"/>
      <c r="E6" s="8"/>
      <c r="F6" s="8">
        <v>98</v>
      </c>
      <c r="G6" s="8">
        <f>AVERAGE(96, 101)</f>
        <v>98.5</v>
      </c>
      <c r="H6" s="8">
        <f>AVERAGE(175)</f>
        <v>175</v>
      </c>
      <c r="I6" s="8">
        <f>AVERAGE(156,121)</f>
        <v>138.5</v>
      </c>
      <c r="J6" s="8"/>
      <c r="K6" s="8">
        <v>91</v>
      </c>
      <c r="L6" s="8"/>
      <c r="M6" s="9"/>
    </row>
    <row r="7" spans="1:13" ht="15.75" thickBot="1" x14ac:dyDescent="0.3">
      <c r="A7" s="3">
        <v>2019</v>
      </c>
      <c r="B7" s="10"/>
      <c r="C7" s="11"/>
      <c r="D7" s="11"/>
      <c r="E7" s="11"/>
      <c r="F7" s="11"/>
      <c r="G7" s="11"/>
      <c r="H7" s="11">
        <v>149</v>
      </c>
      <c r="I7" s="11">
        <v>144</v>
      </c>
      <c r="J7" s="11">
        <v>126</v>
      </c>
      <c r="K7" s="11">
        <v>106</v>
      </c>
      <c r="L7" s="11">
        <v>102</v>
      </c>
      <c r="M7" s="12"/>
    </row>
    <row r="8" spans="1:13" ht="30" x14ac:dyDescent="0.25">
      <c r="A8" s="13" t="s">
        <v>12</v>
      </c>
      <c r="B8" s="14">
        <f>AVERAGE(B3:B7)</f>
        <v>91</v>
      </c>
      <c r="C8" s="14"/>
      <c r="D8" s="14"/>
      <c r="E8" s="14">
        <f>AVERAGE(E3:E7)</f>
        <v>98</v>
      </c>
      <c r="F8" s="14">
        <f>AVERAGE(F3:F7)</f>
        <v>98</v>
      </c>
      <c r="G8" s="14">
        <f>AVERAGE(G3:G7)</f>
        <v>101.25</v>
      </c>
      <c r="H8" s="14">
        <f>AVERAGE(H3:H7)</f>
        <v>173.125</v>
      </c>
      <c r="I8" s="14">
        <f>AVERAGE(I3:I7)</f>
        <v>144</v>
      </c>
      <c r="J8" s="14">
        <f>AVERAGE(J3:J7)</f>
        <v>117.66666666666667</v>
      </c>
      <c r="K8" s="14">
        <f>AVERAGE(K3:K7)</f>
        <v>96.625</v>
      </c>
      <c r="L8" s="14">
        <f>AVERAGE(L3:L7)</f>
        <v>102</v>
      </c>
      <c r="M8" s="14"/>
    </row>
    <row r="9" spans="1:13" x14ac:dyDescent="0.25">
      <c r="A9" s="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1" spans="1:13" ht="15.75" thickBot="1" x14ac:dyDescent="0.3"/>
    <row r="12" spans="1:13" ht="15.75" thickBot="1" x14ac:dyDescent="0.3">
      <c r="A12" s="1"/>
      <c r="B12" s="16" t="s">
        <v>14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5.75" thickBot="1" x14ac:dyDescent="0.3">
      <c r="A13" s="1"/>
      <c r="B13" s="2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  <c r="H13" s="2" t="s">
        <v>6</v>
      </c>
      <c r="I13" s="2" t="s">
        <v>7</v>
      </c>
      <c r="J13" s="2" t="s">
        <v>8</v>
      </c>
      <c r="K13" s="2" t="s">
        <v>9</v>
      </c>
      <c r="L13" s="2" t="s">
        <v>10</v>
      </c>
      <c r="M13" s="2" t="s">
        <v>11</v>
      </c>
    </row>
    <row r="14" spans="1:13" ht="15.75" thickBot="1" x14ac:dyDescent="0.3">
      <c r="A14" s="3">
        <v>2015</v>
      </c>
      <c r="B14" s="4"/>
      <c r="C14" s="5"/>
      <c r="D14" s="5"/>
      <c r="E14" s="5">
        <v>185</v>
      </c>
      <c r="F14" s="5">
        <v>200</v>
      </c>
      <c r="G14" s="5">
        <v>209</v>
      </c>
      <c r="H14" s="5">
        <v>135</v>
      </c>
      <c r="I14" s="5">
        <v>123</v>
      </c>
      <c r="J14" s="5">
        <v>85</v>
      </c>
      <c r="K14" s="5"/>
      <c r="L14" s="5"/>
      <c r="M14" s="6"/>
    </row>
    <row r="15" spans="1:13" ht="15.75" thickBot="1" x14ac:dyDescent="0.3">
      <c r="A15" s="3">
        <v>2016</v>
      </c>
      <c r="B15" s="7"/>
      <c r="C15" s="8"/>
      <c r="D15" s="8"/>
      <c r="E15" s="8"/>
      <c r="F15" s="8"/>
      <c r="G15" s="8"/>
      <c r="H15" s="8"/>
      <c r="I15" s="8">
        <v>90</v>
      </c>
      <c r="J15" s="8"/>
      <c r="K15" s="8"/>
      <c r="L15" s="8"/>
      <c r="M15" s="9"/>
    </row>
    <row r="16" spans="1:13" ht="15.75" thickBot="1" x14ac:dyDescent="0.3">
      <c r="A16" s="3">
        <v>2017</v>
      </c>
      <c r="B16" s="7"/>
      <c r="C16" s="8"/>
      <c r="D16" s="8"/>
      <c r="E16" s="8"/>
      <c r="F16" s="8"/>
      <c r="G16" s="8">
        <v>251</v>
      </c>
      <c r="H16" s="8">
        <v>154</v>
      </c>
      <c r="I16" s="8"/>
      <c r="J16" s="8"/>
      <c r="K16" s="8"/>
      <c r="L16" s="8"/>
      <c r="M16" s="9"/>
    </row>
    <row r="17" spans="1:13" ht="15.75" thickBot="1" x14ac:dyDescent="0.3">
      <c r="A17" s="3">
        <v>2018</v>
      </c>
      <c r="B17" s="7"/>
      <c r="C17" s="8"/>
      <c r="D17" s="8"/>
      <c r="E17" s="8"/>
      <c r="F17" s="8">
        <v>80</v>
      </c>
      <c r="G17" s="8">
        <v>98</v>
      </c>
      <c r="H17" s="8"/>
      <c r="I17" s="8"/>
      <c r="J17" s="8"/>
      <c r="K17" s="8"/>
      <c r="L17" s="8"/>
      <c r="M17" s="9"/>
    </row>
    <row r="18" spans="1:13" ht="30" x14ac:dyDescent="0.25">
      <c r="A18" s="13" t="s">
        <v>12</v>
      </c>
      <c r="B18" s="14"/>
      <c r="C18" s="14"/>
      <c r="D18" s="14"/>
      <c r="E18" s="14">
        <f>AVERAGE(E14:E17)</f>
        <v>185</v>
      </c>
      <c r="F18" s="14">
        <f>AVERAGE(F14:F17)</f>
        <v>140</v>
      </c>
      <c r="G18" s="14">
        <f>AVERAGE(G14:G17)</f>
        <v>186</v>
      </c>
      <c r="H18" s="14">
        <f>AVERAGE(H14:H17)</f>
        <v>144.5</v>
      </c>
      <c r="I18" s="14">
        <f>AVERAGE(I14:I17)</f>
        <v>106.5</v>
      </c>
      <c r="J18" s="14">
        <f>AVERAGE(J14:J17)</f>
        <v>85</v>
      </c>
      <c r="K18" s="14"/>
      <c r="L18" s="14"/>
      <c r="M18" s="14"/>
    </row>
  </sheetData>
  <mergeCells count="2">
    <mergeCell ref="B1:M1"/>
    <mergeCell ref="B12:M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9C796-C3B8-44F8-9441-05AB6287764F}">
  <dimension ref="A1:M17"/>
  <sheetViews>
    <sheetView tabSelected="1" workbookViewId="0">
      <selection activeCell="B2" sqref="B2"/>
    </sheetView>
  </sheetViews>
  <sheetFormatPr defaultRowHeight="15" x14ac:dyDescent="0.25"/>
  <sheetData>
    <row r="1" spans="1:13" ht="15.75" thickBot="1" x14ac:dyDescent="0.3">
      <c r="A1" s="1"/>
      <c r="B1" s="16" t="s">
        <v>16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 thickBot="1" x14ac:dyDescent="0.3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ht="15.75" thickBot="1" x14ac:dyDescent="0.3">
      <c r="A3" s="3">
        <v>2015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5.75" thickBot="1" x14ac:dyDescent="0.3">
      <c r="A4" s="3">
        <v>2016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 thickBot="1" x14ac:dyDescent="0.3">
      <c r="A5" s="3">
        <v>2017</v>
      </c>
      <c r="B5" s="7"/>
      <c r="C5" s="8"/>
      <c r="D5" s="8"/>
      <c r="E5" s="8"/>
      <c r="F5" s="8"/>
      <c r="G5" s="8">
        <v>49</v>
      </c>
      <c r="H5" s="8">
        <v>8</v>
      </c>
      <c r="I5" s="8">
        <v>7</v>
      </c>
      <c r="J5" s="8">
        <v>8</v>
      </c>
      <c r="K5" s="8"/>
      <c r="L5" s="8"/>
      <c r="M5" s="9"/>
    </row>
    <row r="6" spans="1:13" ht="15.75" thickBot="1" x14ac:dyDescent="0.3">
      <c r="A6" s="3">
        <v>2018</v>
      </c>
      <c r="B6" s="7"/>
      <c r="C6" s="8"/>
      <c r="D6" s="8"/>
      <c r="E6" s="8"/>
      <c r="F6" s="8">
        <v>22.5</v>
      </c>
      <c r="G6" s="8">
        <f>AVERAGE(12,9)</f>
        <v>10.5</v>
      </c>
      <c r="H6" s="8"/>
      <c r="I6" s="8"/>
      <c r="J6" s="8"/>
      <c r="K6" s="8"/>
      <c r="L6" s="8"/>
      <c r="M6" s="9"/>
    </row>
    <row r="7" spans="1:13" ht="30" x14ac:dyDescent="0.25">
      <c r="A7" s="13" t="s">
        <v>12</v>
      </c>
      <c r="B7" s="14"/>
      <c r="C7" s="14"/>
      <c r="D7" s="14"/>
      <c r="E7" s="14"/>
      <c r="F7" s="14">
        <f>AVERAGE(F3:F6)</f>
        <v>22.5</v>
      </c>
      <c r="G7" s="14">
        <f>AVERAGE(G3:G6)</f>
        <v>29.75</v>
      </c>
      <c r="H7" s="14">
        <f>AVERAGE(H3:H6)</f>
        <v>8</v>
      </c>
      <c r="I7" s="14">
        <f>AVERAGE(I3:I6)</f>
        <v>7</v>
      </c>
      <c r="J7" s="14">
        <f>AVERAGE(J3:J6)</f>
        <v>8</v>
      </c>
      <c r="K7" s="14"/>
      <c r="L7" s="14"/>
      <c r="M7" s="14"/>
    </row>
    <row r="10" spans="1:13" ht="15.75" thickBot="1" x14ac:dyDescent="0.3"/>
    <row r="11" spans="1:13" ht="15.75" thickBot="1" x14ac:dyDescent="0.3">
      <c r="A11" s="1"/>
      <c r="B11" s="16" t="s">
        <v>15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5.75" thickBot="1" x14ac:dyDescent="0.3">
      <c r="A12" s="1"/>
      <c r="B12" s="2" t="s">
        <v>0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5</v>
      </c>
      <c r="H12" s="2" t="s">
        <v>6</v>
      </c>
      <c r="I12" s="2" t="s">
        <v>7</v>
      </c>
      <c r="J12" s="2" t="s">
        <v>8</v>
      </c>
      <c r="K12" s="2" t="s">
        <v>9</v>
      </c>
      <c r="L12" s="2" t="s">
        <v>10</v>
      </c>
      <c r="M12" s="2" t="s">
        <v>11</v>
      </c>
    </row>
    <row r="13" spans="1:13" ht="15.75" thickBot="1" x14ac:dyDescent="0.3">
      <c r="A13" s="3">
        <v>2015</v>
      </c>
      <c r="B13" s="4"/>
      <c r="C13" s="5"/>
      <c r="D13" s="5"/>
      <c r="E13" s="5"/>
      <c r="F13" s="5"/>
      <c r="G13" s="5">
        <v>14</v>
      </c>
      <c r="H13" s="5">
        <v>11</v>
      </c>
      <c r="I13" s="5">
        <v>52</v>
      </c>
      <c r="J13" s="5">
        <v>17</v>
      </c>
      <c r="K13" s="5">
        <v>30</v>
      </c>
      <c r="L13" s="5"/>
      <c r="M13" s="6"/>
    </row>
    <row r="14" spans="1:13" ht="15.75" thickBot="1" x14ac:dyDescent="0.3">
      <c r="A14" s="3">
        <v>2016</v>
      </c>
      <c r="B14" s="7"/>
      <c r="C14" s="8"/>
      <c r="D14" s="8"/>
      <c r="E14" s="8"/>
      <c r="F14" s="8">
        <v>126</v>
      </c>
      <c r="G14" s="8">
        <v>70</v>
      </c>
      <c r="H14" s="8">
        <v>7</v>
      </c>
      <c r="I14" s="8"/>
      <c r="J14" s="8"/>
      <c r="K14" s="8"/>
      <c r="L14" s="8"/>
      <c r="M14" s="9"/>
    </row>
    <row r="15" spans="1:13" ht="15.75" thickBot="1" x14ac:dyDescent="0.3">
      <c r="A15" s="3">
        <v>2017</v>
      </c>
      <c r="B15" s="7"/>
      <c r="C15" s="8"/>
      <c r="D15" s="8"/>
      <c r="E15" s="8"/>
      <c r="F15" s="8">
        <v>30</v>
      </c>
      <c r="G15" s="8">
        <v>7</v>
      </c>
      <c r="H15" s="8">
        <v>10</v>
      </c>
      <c r="I15" s="8">
        <v>9</v>
      </c>
      <c r="J15" s="8">
        <v>14</v>
      </c>
      <c r="K15" s="8"/>
      <c r="L15" s="8"/>
      <c r="M15" s="9"/>
    </row>
    <row r="16" spans="1:13" ht="15.75" thickBot="1" x14ac:dyDescent="0.3">
      <c r="A16" s="3">
        <v>2018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1:13" ht="30" x14ac:dyDescent="0.25">
      <c r="A17" s="13" t="s">
        <v>12</v>
      </c>
      <c r="B17" s="14"/>
      <c r="C17" s="14"/>
      <c r="D17" s="14"/>
      <c r="E17" s="14"/>
      <c r="F17" s="14">
        <f>AVERAGE(F13:F16)</f>
        <v>78</v>
      </c>
      <c r="G17" s="14">
        <f>AVERAGE(G13:G16)</f>
        <v>30.333333333333332</v>
      </c>
      <c r="H17" s="14">
        <f>AVERAGE(H13:H16)</f>
        <v>9.3333333333333339</v>
      </c>
      <c r="I17" s="14">
        <f>AVERAGE(I13:I16)</f>
        <v>30.5</v>
      </c>
      <c r="J17" s="14">
        <f>AVERAGE(J13:J16)</f>
        <v>15.5</v>
      </c>
      <c r="K17" s="14">
        <f>AVERAGE(K13:K16)</f>
        <v>30</v>
      </c>
      <c r="L17" s="14"/>
      <c r="M17" s="14"/>
    </row>
  </sheetData>
  <mergeCells count="2">
    <mergeCell ref="B1:M1"/>
    <mergeCell ref="B11:M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BCCE620FBB394BBA0B2BAD5898255E" ma:contentTypeVersion="7" ma:contentTypeDescription="Create a new document." ma:contentTypeScope="" ma:versionID="464db6c98a9776591a6b29b5d4efbce0">
  <xsd:schema xmlns:xsd="http://www.w3.org/2001/XMLSchema" xmlns:xs="http://www.w3.org/2001/XMLSchema" xmlns:p="http://schemas.microsoft.com/office/2006/metadata/properties" xmlns:ns2="35fdd28b-742f-4f64-9190-c736dbae8f9d" xmlns:ns3="1a9f970e-ad8e-4d00-b50f-9d9f307cea3c" targetNamespace="http://schemas.microsoft.com/office/2006/metadata/properties" ma:root="true" ma:fieldsID="e1b9506d149ff39142ab3112d75d7d33" ns2:_="" ns3:_="">
    <xsd:import namespace="35fdd28b-742f-4f64-9190-c736dbae8f9d"/>
    <xsd:import namespace="1a9f970e-ad8e-4d00-b50f-9d9f307cea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fdd28b-742f-4f64-9190-c736dbae8f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9f970e-ad8e-4d00-b50f-9d9f307cea3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D28F6F-03F0-4FEC-87D6-2A517FAF249D}"/>
</file>

<file path=customXml/itemProps2.xml><?xml version="1.0" encoding="utf-8"?>
<ds:datastoreItem xmlns:ds="http://schemas.openxmlformats.org/officeDocument/2006/customXml" ds:itemID="{2CFE6150-1458-423E-AD34-510B9EA863FC}"/>
</file>

<file path=customXml/itemProps3.xml><?xml version="1.0" encoding="utf-8"?>
<ds:datastoreItem xmlns:ds="http://schemas.openxmlformats.org/officeDocument/2006/customXml" ds:itemID="{93801100-5C63-498A-A7EC-544DC75CCA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Live</vt:lpstr>
      <vt:lpstr>Dead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Delaney Seeburger</dc:creator>
  <cp:lastModifiedBy>Delaney Seeburger</cp:lastModifiedBy>
  <dcterms:created xsi:type="dcterms:W3CDTF">2020-01-29T20:27:34Z</dcterms:created>
  <dcterms:modified xsi:type="dcterms:W3CDTF">2020-01-29T22:32:57Z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0x010100E5BCCE620FBB394BBA0B2BAD5898255E</vt:lpwstr>
  </property>
</Properties>
</file>